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7385" windowHeight="10365"/>
  </bookViews>
  <sheets>
    <sheet name="Tabela 1.1.2" sheetId="1" r:id="rId1"/>
  </sheets>
  <definedNames>
    <definedName name="AS2DocOpenMode" hidden="1">"AS2DocumentEdit"</definedName>
    <definedName name="_xlnm.Print_Area" localSheetId="0">'Tabela 1.1.2'!$A$1:$Q$27</definedName>
  </definedNames>
  <calcPr calcId="125725"/>
</workbook>
</file>

<file path=xl/calcChain.xml><?xml version="1.0" encoding="utf-8"?>
<calcChain xmlns="http://schemas.openxmlformats.org/spreadsheetml/2006/main">
  <c r="G13" i="1"/>
  <c r="F13"/>
  <c r="G11"/>
  <c r="F10"/>
  <c r="J13"/>
  <c r="K13"/>
  <c r="F8" l="1"/>
  <c r="F15" s="1"/>
  <c r="D8"/>
  <c r="E8"/>
  <c r="G8"/>
  <c r="G15" s="1"/>
  <c r="H8"/>
  <c r="H15" s="1"/>
  <c r="I8"/>
  <c r="I15" s="1"/>
  <c r="J8"/>
  <c r="J15" s="1"/>
  <c r="K8"/>
  <c r="K15" s="1"/>
  <c r="L8"/>
  <c r="M9"/>
  <c r="M10"/>
  <c r="M11"/>
  <c r="M12"/>
  <c r="M14"/>
  <c r="E15"/>
  <c r="L15"/>
  <c r="M13" l="1"/>
  <c r="M8"/>
  <c r="M15" s="1"/>
  <c r="D15"/>
</calcChain>
</file>

<file path=xl/sharedStrings.xml><?xml version="1.0" encoding="utf-8"?>
<sst xmlns="http://schemas.openxmlformats.org/spreadsheetml/2006/main" count="47" uniqueCount="37">
  <si>
    <t xml:space="preserve">2) przesunięć środków trwałych, środków trwałych w budowie, zaliczek na środki trwałe w budowie i wartości niematerialnych i prawnych pomiędzy jednostkami (w tym pomiędzy jednostkami a Urzędem Miasta Łodzi) </t>
  </si>
  <si>
    <t>1) pomiędzy grupami rodzajowymi środków trwałych poszczególnych jednostek (w tym w ramach Urzędu Miasta Łodzi)</t>
  </si>
  <si>
    <t>*  dotyczy przemieszczeń wewnętrznych:</t>
  </si>
  <si>
    <t>X</t>
  </si>
  <si>
    <t>w tym wartość umorzenia od środków trwałych i wnip  nieodpłatnie  przekazanych (dotyczy poz. 1.6 i 2.6 w zzwf)</t>
  </si>
  <si>
    <t>SUMA (1+2)</t>
  </si>
  <si>
    <t>Umorzenie wartości niematerialnych 
i prawnych</t>
  </si>
  <si>
    <t>2.</t>
  </si>
  <si>
    <t>Umorzenie innych środków trwałych</t>
  </si>
  <si>
    <t>1.5.</t>
  </si>
  <si>
    <t>Umorzenie środków transportu</t>
  </si>
  <si>
    <t>1.4.</t>
  </si>
  <si>
    <t>Umorzenie urządzeń technicznych 
i maszyn</t>
  </si>
  <si>
    <t>1.3.</t>
  </si>
  <si>
    <t>Umorzenie budynków, lokali i obiektów inżynierii lądowej i wodnej</t>
  </si>
  <si>
    <t>1.2.</t>
  </si>
  <si>
    <t>Umorzenie gruntów</t>
  </si>
  <si>
    <t>1.1.</t>
  </si>
  <si>
    <t>Umorzenie środków trwałych</t>
  </si>
  <si>
    <t>1.</t>
  </si>
  <si>
    <t>inne</t>
  </si>
  <si>
    <t>przemieszczenie wewnętrzne *</t>
  </si>
  <si>
    <t>rozchód</t>
  </si>
  <si>
    <t>aktualizacja</t>
  </si>
  <si>
    <t>Stan na koniec roku</t>
  </si>
  <si>
    <t>Zmniejszenia</t>
  </si>
  <si>
    <t>Zwiększenia</t>
  </si>
  <si>
    <t>Stan na początek roku</t>
  </si>
  <si>
    <t>Specyfikacja umorzenia</t>
  </si>
  <si>
    <t>Lp.</t>
  </si>
  <si>
    <t>umorzenie za okres (amortyzacja roczna)</t>
  </si>
  <si>
    <t>Tabela 1.1.2 Zmiany stanu umorzenia/amortyzacji środków trwałych i wartości niematerialnych i prawnych</t>
  </si>
  <si>
    <t>ZWIĘKSZENIA</t>
  </si>
  <si>
    <t>ZMNIEJSZENIA</t>
  </si>
  <si>
    <t>Szkoła Podstawoawa 34 -94,04zł</t>
  </si>
  <si>
    <t>Szkoła Podstawoawa 83 - 789 898,46zł (konto 011-783 993,01zł, konto 013,014- 5 905,45zł)</t>
  </si>
  <si>
    <t>GIMNAZJUM - 1 898 243,73ZŁ (konto 011- 1 797 313,09zł, konto 013,014- 100 930,64zł)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</si>
</sst>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9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charset val="238"/>
    </font>
    <font>
      <sz val="10"/>
      <name val="Times New Roman CE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7">
    <xf numFmtId="0" fontId="0" fillId="0" borderId="0"/>
    <xf numFmtId="0" fontId="4" fillId="0" borderId="0"/>
    <xf numFmtId="0" fontId="4" fillId="0" borderId="0"/>
    <xf numFmtId="0" fontId="1" fillId="0" borderId="0"/>
    <xf numFmtId="0" fontId="5" fillId="0" borderId="0"/>
    <xf numFmtId="0" fontId="6" fillId="0" borderId="0"/>
    <xf numFmtId="44" fontId="5" fillId="0" borderId="0" applyFill="0" applyBorder="0" applyAlignment="0" applyProtection="0"/>
  </cellStyleXfs>
  <cellXfs count="36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2" borderId="0" xfId="0" applyFill="1"/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2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7">
    <cellStyle name="Normalny" xfId="0" builtinId="0"/>
    <cellStyle name="Normalny 2" xfId="1"/>
    <cellStyle name="Normalny 2 2" xfId="2"/>
    <cellStyle name="Normalny 2 3" xfId="3"/>
    <cellStyle name="Normalny 2 4" xfId="4"/>
    <cellStyle name="Normalny 3" xfId="5"/>
    <cellStyle name="Walutowy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3"/>
  <sheetViews>
    <sheetView tabSelected="1" zoomScale="75" zoomScaleNormal="75" workbookViewId="0">
      <selection activeCell="C40" sqref="C40"/>
    </sheetView>
  </sheetViews>
  <sheetFormatPr defaultRowHeight="15"/>
  <cols>
    <col min="1" max="1" width="3.42578125" customWidth="1"/>
    <col min="2" max="2" width="5.42578125" customWidth="1"/>
    <col min="3" max="3" width="36.5703125" customWidth="1"/>
    <col min="4" max="4" width="13.85546875" customWidth="1"/>
    <col min="5" max="5" width="12" customWidth="1"/>
    <col min="6" max="6" width="12.85546875" customWidth="1"/>
    <col min="7" max="7" width="16.42578125" customWidth="1"/>
    <col min="8" max="8" width="10" customWidth="1"/>
    <col min="9" max="9" width="11.5703125" customWidth="1"/>
    <col min="10" max="10" width="10.42578125" customWidth="1"/>
    <col min="11" max="11" width="16.42578125" customWidth="1"/>
    <col min="12" max="12" width="12.42578125" customWidth="1"/>
    <col min="13" max="13" width="15.5703125" customWidth="1"/>
    <col min="14" max="14" width="6.42578125" customWidth="1"/>
    <col min="15" max="15" width="10" customWidth="1"/>
    <col min="16" max="16" width="9.42578125" customWidth="1"/>
  </cols>
  <sheetData>
    <row r="2" spans="2:14" ht="22.5" customHeight="1">
      <c r="B2" s="27" t="s">
        <v>31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5" spans="2:14" ht="15.75" thickBot="1"/>
    <row r="6" spans="2:14" ht="15.75">
      <c r="B6" s="28" t="s">
        <v>29</v>
      </c>
      <c r="C6" s="30" t="s">
        <v>28</v>
      </c>
      <c r="D6" s="32" t="s">
        <v>27</v>
      </c>
      <c r="E6" s="32" t="s">
        <v>26</v>
      </c>
      <c r="F6" s="32"/>
      <c r="G6" s="32"/>
      <c r="H6" s="32"/>
      <c r="I6" s="32" t="s">
        <v>25</v>
      </c>
      <c r="J6" s="32"/>
      <c r="K6" s="32"/>
      <c r="L6" s="32"/>
      <c r="M6" s="34" t="s">
        <v>24</v>
      </c>
    </row>
    <row r="7" spans="2:14" ht="66.75" customHeight="1" thickBot="1">
      <c r="B7" s="29"/>
      <c r="C7" s="31"/>
      <c r="D7" s="33"/>
      <c r="E7" s="10" t="s">
        <v>23</v>
      </c>
      <c r="F7" s="11" t="s">
        <v>30</v>
      </c>
      <c r="G7" s="10" t="s">
        <v>21</v>
      </c>
      <c r="H7" s="10" t="s">
        <v>20</v>
      </c>
      <c r="I7" s="10" t="s">
        <v>23</v>
      </c>
      <c r="J7" s="10" t="s">
        <v>22</v>
      </c>
      <c r="K7" s="10" t="s">
        <v>21</v>
      </c>
      <c r="L7" s="10" t="s">
        <v>20</v>
      </c>
      <c r="M7" s="35"/>
      <c r="N7" s="9"/>
    </row>
    <row r="8" spans="2:14" ht="30.6" customHeight="1">
      <c r="B8" s="8" t="s">
        <v>19</v>
      </c>
      <c r="C8" s="7" t="s">
        <v>18</v>
      </c>
      <c r="D8" s="12">
        <f t="shared" ref="D8:L8" si="0">D9+D10+D11+D12+D13</f>
        <v>1227672.32</v>
      </c>
      <c r="E8" s="12">
        <f t="shared" si="0"/>
        <v>0</v>
      </c>
      <c r="F8" s="12">
        <f t="shared" si="0"/>
        <v>77022.81</v>
      </c>
      <c r="G8" s="12">
        <f t="shared" si="0"/>
        <v>1898243.7299999997</v>
      </c>
      <c r="H8" s="12">
        <f t="shared" si="0"/>
        <v>132.5</v>
      </c>
      <c r="I8" s="12">
        <f t="shared" si="0"/>
        <v>0</v>
      </c>
      <c r="J8" s="12">
        <f t="shared" si="0"/>
        <v>4873.8500000000004</v>
      </c>
      <c r="K8" s="12">
        <f t="shared" si="0"/>
        <v>789992.5</v>
      </c>
      <c r="L8" s="12">
        <f t="shared" si="0"/>
        <v>0</v>
      </c>
      <c r="M8" s="13">
        <f t="shared" ref="M8:M14" si="1">D8+E8+F8+G8+H8-I8-J8-K8-L8</f>
        <v>2408205.0099999998</v>
      </c>
    </row>
    <row r="9" spans="2:14" ht="30" customHeight="1">
      <c r="B9" s="8" t="s">
        <v>17</v>
      </c>
      <c r="C9" s="7" t="s">
        <v>16</v>
      </c>
      <c r="D9" s="12"/>
      <c r="E9" s="12"/>
      <c r="F9" s="12"/>
      <c r="G9" s="12"/>
      <c r="H9" s="12"/>
      <c r="I9" s="12"/>
      <c r="J9" s="12"/>
      <c r="K9" s="12"/>
      <c r="L9" s="12"/>
      <c r="M9" s="14">
        <f t="shared" si="1"/>
        <v>0</v>
      </c>
    </row>
    <row r="10" spans="2:14" ht="31.5">
      <c r="B10" s="5" t="s">
        <v>15</v>
      </c>
      <c r="C10" s="6" t="s">
        <v>14</v>
      </c>
      <c r="D10" s="15">
        <v>755314.42</v>
      </c>
      <c r="E10" s="15"/>
      <c r="F10" s="15">
        <f>14276.49+42529.21</f>
        <v>56805.7</v>
      </c>
      <c r="G10" s="15">
        <v>1750922.44</v>
      </c>
      <c r="H10" s="15"/>
      <c r="I10" s="15"/>
      <c r="J10" s="15"/>
      <c r="K10" s="15">
        <v>769590.91</v>
      </c>
      <c r="L10" s="15"/>
      <c r="M10" s="14">
        <f t="shared" si="1"/>
        <v>1793451.65</v>
      </c>
    </row>
    <row r="11" spans="2:14" ht="31.5">
      <c r="B11" s="5" t="s">
        <v>13</v>
      </c>
      <c r="C11" s="4" t="s">
        <v>12</v>
      </c>
      <c r="D11" s="15">
        <v>14402.1</v>
      </c>
      <c r="E11" s="15"/>
      <c r="F11" s="15">
        <v>681</v>
      </c>
      <c r="G11" s="15">
        <f>19238.25+17909.4</f>
        <v>37147.65</v>
      </c>
      <c r="H11" s="15"/>
      <c r="I11" s="15"/>
      <c r="J11" s="15"/>
      <c r="K11" s="15">
        <v>14402.1</v>
      </c>
      <c r="L11" s="15"/>
      <c r="M11" s="14">
        <f t="shared" si="1"/>
        <v>37828.65</v>
      </c>
    </row>
    <row r="12" spans="2:14" ht="30" customHeight="1">
      <c r="B12" s="5" t="s">
        <v>11</v>
      </c>
      <c r="C12" s="2" t="s">
        <v>10</v>
      </c>
      <c r="D12" s="16"/>
      <c r="E12" s="16"/>
      <c r="F12" s="16"/>
      <c r="G12" s="16"/>
      <c r="H12" s="16"/>
      <c r="I12" s="16"/>
      <c r="J12" s="16"/>
      <c r="K12" s="16"/>
      <c r="L12" s="16"/>
      <c r="M12" s="14">
        <f t="shared" si="1"/>
        <v>0</v>
      </c>
    </row>
    <row r="13" spans="2:14" ht="28.35" customHeight="1">
      <c r="B13" s="5" t="s">
        <v>9</v>
      </c>
      <c r="C13" s="4" t="s">
        <v>8</v>
      </c>
      <c r="D13" s="15">
        <v>457955.8</v>
      </c>
      <c r="E13" s="15"/>
      <c r="F13" s="15">
        <f>19536.11</f>
        <v>19536.11</v>
      </c>
      <c r="G13" s="15">
        <f>94460.27+6470.37+9243</f>
        <v>110173.64</v>
      </c>
      <c r="H13" s="15">
        <v>132.5</v>
      </c>
      <c r="I13" s="15"/>
      <c r="J13" s="15">
        <f>2270.41+2603.44</f>
        <v>4873.8500000000004</v>
      </c>
      <c r="K13" s="15">
        <f>5905.45+94.04</f>
        <v>5999.49</v>
      </c>
      <c r="L13" s="15"/>
      <c r="M13" s="14">
        <f t="shared" si="1"/>
        <v>576924.71</v>
      </c>
    </row>
    <row r="14" spans="2:14" ht="32.25" thickBot="1">
      <c r="B14" s="3" t="s">
        <v>7</v>
      </c>
      <c r="C14" s="2" t="s">
        <v>6</v>
      </c>
      <c r="D14" s="16">
        <v>11240.74</v>
      </c>
      <c r="E14" s="16"/>
      <c r="F14" s="16">
        <v>1449</v>
      </c>
      <c r="G14" s="16"/>
      <c r="H14" s="16"/>
      <c r="I14" s="16"/>
      <c r="J14" s="16"/>
      <c r="K14" s="16"/>
      <c r="L14" s="16"/>
      <c r="M14" s="14">
        <f t="shared" si="1"/>
        <v>12689.74</v>
      </c>
    </row>
    <row r="15" spans="2:14" ht="35.450000000000003" customHeight="1" thickBot="1">
      <c r="B15" s="23" t="s">
        <v>5</v>
      </c>
      <c r="C15" s="24"/>
      <c r="D15" s="17">
        <f t="shared" ref="D15:M15" si="2">D8+D14</f>
        <v>1238913.06</v>
      </c>
      <c r="E15" s="17">
        <f t="shared" si="2"/>
        <v>0</v>
      </c>
      <c r="F15" s="17">
        <f t="shared" si="2"/>
        <v>78471.81</v>
      </c>
      <c r="G15" s="17">
        <f t="shared" si="2"/>
        <v>1898243.7299999997</v>
      </c>
      <c r="H15" s="17">
        <f t="shared" si="2"/>
        <v>132.5</v>
      </c>
      <c r="I15" s="17">
        <f t="shared" si="2"/>
        <v>0</v>
      </c>
      <c r="J15" s="17">
        <f t="shared" si="2"/>
        <v>4873.8500000000004</v>
      </c>
      <c r="K15" s="17">
        <f t="shared" si="2"/>
        <v>789992.5</v>
      </c>
      <c r="L15" s="17">
        <f t="shared" si="2"/>
        <v>0</v>
      </c>
      <c r="M15" s="18">
        <f t="shared" si="2"/>
        <v>2420894.75</v>
      </c>
    </row>
    <row r="16" spans="2:14" ht="74.25" customHeight="1" thickBot="1">
      <c r="B16" s="25" t="s">
        <v>4</v>
      </c>
      <c r="C16" s="26"/>
      <c r="D16" s="1" t="s">
        <v>3</v>
      </c>
      <c r="E16" s="1" t="s">
        <v>3</v>
      </c>
      <c r="F16" s="1" t="s">
        <v>3</v>
      </c>
      <c r="G16" s="19">
        <v>1797313.09</v>
      </c>
      <c r="H16" s="19" t="s">
        <v>3</v>
      </c>
      <c r="I16" s="19" t="s">
        <v>3</v>
      </c>
      <c r="J16" s="19" t="s">
        <v>3</v>
      </c>
      <c r="K16" s="19">
        <v>783993.01</v>
      </c>
      <c r="L16" s="19" t="s">
        <v>3</v>
      </c>
      <c r="M16" s="20" t="s">
        <v>3</v>
      </c>
    </row>
    <row r="17" spans="2:3" ht="20.25" customHeight="1">
      <c r="B17" t="s">
        <v>2</v>
      </c>
    </row>
    <row r="18" spans="2:3">
      <c r="B18" t="s">
        <v>1</v>
      </c>
    </row>
    <row r="19" spans="2:3">
      <c r="B19" t="s">
        <v>0</v>
      </c>
    </row>
    <row r="21" spans="2:3">
      <c r="C21" s="21" t="s">
        <v>32</v>
      </c>
    </row>
    <row r="22" spans="2:3">
      <c r="C22" s="22" t="s">
        <v>36</v>
      </c>
    </row>
    <row r="23" spans="2:3">
      <c r="C23" s="22"/>
    </row>
    <row r="24" spans="2:3">
      <c r="C24" s="22"/>
    </row>
    <row r="25" spans="2:3">
      <c r="C25" s="21" t="s">
        <v>33</v>
      </c>
    </row>
    <row r="26" spans="2:3">
      <c r="C26" s="22" t="s">
        <v>35</v>
      </c>
    </row>
    <row r="27" spans="2:3">
      <c r="C27" s="22" t="s">
        <v>34</v>
      </c>
    </row>
    <row r="30" spans="2:3">
      <c r="C30" s="21"/>
    </row>
    <row r="31" spans="2:3">
      <c r="C31" s="22"/>
    </row>
    <row r="32" spans="2:3">
      <c r="C32" s="22"/>
    </row>
    <row r="33" spans="3:3">
      <c r="C33" s="22"/>
    </row>
  </sheetData>
  <mergeCells count="9">
    <mergeCell ref="B15:C15"/>
    <mergeCell ref="B16:C16"/>
    <mergeCell ref="B2:M2"/>
    <mergeCell ref="B6:B7"/>
    <mergeCell ref="C6:C7"/>
    <mergeCell ref="D6:D7"/>
    <mergeCell ref="E6:H6"/>
    <mergeCell ref="I6:L6"/>
    <mergeCell ref="M6:M7"/>
  </mergeCells>
  <dataValidations count="1">
    <dataValidation operator="greaterThan" allowBlank="1" showInputMessage="1" showErrorMessage="1" error="Dane należy podać w pełnych złotych" sqref="D8:M16"/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Tabela 1.1.2</vt:lpstr>
      <vt:lpstr>'Tabela 1.1.2'!Obszar_wydruku</vt:lpstr>
    </vt:vector>
  </TitlesOfParts>
  <Company>Urząd Miasta Łodzi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jpyziak</dc:creator>
  <cp:lastModifiedBy>Jolanta</cp:lastModifiedBy>
  <cp:lastPrinted>2020-02-04T13:29:52Z</cp:lastPrinted>
  <dcterms:created xsi:type="dcterms:W3CDTF">2019-01-08T10:10:50Z</dcterms:created>
  <dcterms:modified xsi:type="dcterms:W3CDTF">2020-02-04T13:29:58Z</dcterms:modified>
</cp:coreProperties>
</file>